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им\Desktop\Садик\2024-2025\"/>
    </mc:Choice>
  </mc:AlternateContent>
  <bookViews>
    <workbookView minimized="1"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H27" i="1"/>
  <c r="F27" i="1"/>
  <c r="A27" i="1"/>
  <c r="H26" i="1"/>
  <c r="F26" i="1"/>
  <c r="A26" i="1"/>
  <c r="H25" i="1"/>
  <c r="F25" i="1"/>
  <c r="A25" i="1"/>
  <c r="H24" i="1"/>
  <c r="F24" i="1"/>
  <c r="A24" i="1"/>
  <c r="H23" i="1"/>
  <c r="F23" i="1"/>
  <c r="A23" i="1"/>
  <c r="H22" i="1"/>
  <c r="F22" i="1"/>
  <c r="A22" i="1"/>
  <c r="H21" i="1"/>
  <c r="F21" i="1"/>
  <c r="A21" i="1"/>
  <c r="H20" i="1"/>
  <c r="F20" i="1"/>
  <c r="A20" i="1"/>
  <c r="H19" i="1"/>
  <c r="F19" i="1"/>
  <c r="A19" i="1"/>
  <c r="H18" i="1"/>
  <c r="F18" i="1"/>
  <c r="A18" i="1"/>
  <c r="H17" i="1"/>
  <c r="F17" i="1"/>
  <c r="A17" i="1"/>
  <c r="H16" i="1"/>
  <c r="F16" i="1"/>
  <c r="A16" i="1"/>
  <c r="H15" i="1"/>
  <c r="F15" i="1"/>
  <c r="A15" i="1"/>
  <c r="H14" i="1"/>
  <c r="F14" i="1"/>
  <c r="A14" i="1"/>
  <c r="H13" i="1"/>
  <c r="F13" i="1"/>
  <c r="A13" i="1"/>
  <c r="H12" i="1"/>
  <c r="F12" i="1"/>
  <c r="A12" i="1"/>
  <c r="H11" i="1"/>
  <c r="F11" i="1"/>
  <c r="A11" i="1"/>
  <c r="H10" i="1"/>
  <c r="F10" i="1"/>
  <c r="A10" i="1"/>
  <c r="H9" i="1"/>
  <c r="F9" i="1"/>
  <c r="A9" i="1"/>
  <c r="H8" i="1"/>
  <c r="F8" i="1"/>
  <c r="A8" i="1"/>
  <c r="H7" i="1"/>
  <c r="F7" i="1"/>
  <c r="A7" i="1"/>
  <c r="H6" i="1"/>
  <c r="F6" i="1"/>
  <c r="A6" i="1"/>
  <c r="H5" i="1"/>
  <c r="F5" i="1"/>
  <c r="A5" i="1"/>
  <c r="H4" i="1"/>
  <c r="F4" i="1"/>
  <c r="A4" i="1"/>
  <c r="H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<sst xmlns="http://schemas.openxmlformats.org/spreadsheetml/2006/main" count="119" uniqueCount="115">
  <si>
    <t>ИИН</t>
  </si>
  <si>
    <t>Фамилия</t>
  </si>
  <si>
    <t>Имя</t>
  </si>
  <si>
    <t>Отчество</t>
  </si>
  <si>
    <t>Дата рождения</t>
  </si>
  <si>
    <t xml:space="preserve">Дата прибытия
/зачисления </t>
  </si>
  <si>
    <t xml:space="preserve">Название группы </t>
  </si>
  <si>
    <t>Дата выбытия ]</t>
  </si>
  <si>
    <t>СОБОЛЕВ</t>
  </si>
  <si>
    <t>АЛЕКСАНДР</t>
  </si>
  <si>
    <t>НИКОЛАЕВИЧ</t>
  </si>
  <si>
    <t>АСХАР</t>
  </si>
  <si>
    <t>НҰРИСЛАМ</t>
  </si>
  <si>
    <t>ЕЛДОСҰЛЫ</t>
  </si>
  <si>
    <t>ТИКАН</t>
  </si>
  <si>
    <t>АМИРЛАН</t>
  </si>
  <si>
    <t>НУРЛАНОВИЧ</t>
  </si>
  <si>
    <t>ДУЛАТҚЫЗЫ</t>
  </si>
  <si>
    <t>ФАТИМА</t>
  </si>
  <si>
    <t>КУРДЮКОВ</t>
  </si>
  <si>
    <t>ЭМИЛЬ</t>
  </si>
  <si>
    <t>ИЛЬИЧ</t>
  </si>
  <si>
    <t>ГАЗЕЗОВ</t>
  </si>
  <si>
    <t>ИСЛАМ</t>
  </si>
  <si>
    <t>АЙБОЛАТ</t>
  </si>
  <si>
    <t>АЙЗЕРЕ</t>
  </si>
  <si>
    <t>АЙДЫНҚЫЗЫ</t>
  </si>
  <si>
    <t>САЙЛАУ</t>
  </si>
  <si>
    <t>КАМИЛЛА</t>
  </si>
  <si>
    <t>РИНАТҚЫЗЫ</t>
  </si>
  <si>
    <t>БОРИС</t>
  </si>
  <si>
    <t>АЙКӨРКЕМ</t>
  </si>
  <si>
    <t>ФАРХАТҚЫЗЫ</t>
  </si>
  <si>
    <t>СЕРІКҚАЛИ</t>
  </si>
  <si>
    <t>АЯГӨЗ</t>
  </si>
  <si>
    <t>АЙТУАРҚЫЗЫ</t>
  </si>
  <si>
    <t>АЛИБЕКОВА</t>
  </si>
  <si>
    <t>АЖАР</t>
  </si>
  <si>
    <t>КАЗЫБЕКОВНА</t>
  </si>
  <si>
    <t>ҚАЛТАЙ</t>
  </si>
  <si>
    <t>АЛДИЯР</t>
  </si>
  <si>
    <t>ТАЛҒАТҰЛЫ</t>
  </si>
  <si>
    <t>ДМИТРИЕВ</t>
  </si>
  <si>
    <t>ПАВЕЛ</t>
  </si>
  <si>
    <t>АНТОНОВИЧ</t>
  </si>
  <si>
    <t>ҒАЙСА</t>
  </si>
  <si>
    <t>НҰРБИБІ</t>
  </si>
  <si>
    <t>НҰРҚАНАТҚЫЗЫ</t>
  </si>
  <si>
    <t>ЖАСҰЛАН</t>
  </si>
  <si>
    <t>ИБРАҺИМ</t>
  </si>
  <si>
    <t>ТҰРАРБЕКҰЛЫ</t>
  </si>
  <si>
    <t>ҚУАНЫШБАЙҚЫЗЫ</t>
  </si>
  <si>
    <t>ЕСТИГАЛИЕВ</t>
  </si>
  <si>
    <t>БАКЫТЖАН</t>
  </si>
  <si>
    <t>ДАНИЯРОВИЧ</t>
  </si>
  <si>
    <t>НҰРБОЛАТ</t>
  </si>
  <si>
    <t>БЕКНҰР</t>
  </si>
  <si>
    <t>АСЫЛАНБЕКҰЛЫ</t>
  </si>
  <si>
    <t>ЕЛЕУОВ</t>
  </si>
  <si>
    <t>ЕЛНУР</t>
  </si>
  <si>
    <t>АНУАРБЕКОВИЧ</t>
  </si>
  <si>
    <t>РЫСҚАЛИ</t>
  </si>
  <si>
    <t>ЯСИНА</t>
  </si>
  <si>
    <t>ТАЛАПҚЫЗЫ</t>
  </si>
  <si>
    <t>ДАЕРХАНОВ</t>
  </si>
  <si>
    <t>ЭМИР</t>
  </si>
  <si>
    <t>НУРЖАНОВИЧ</t>
  </si>
  <si>
    <t>РАЙҰЛЫ</t>
  </si>
  <si>
    <t>РАМИЛЬ</t>
  </si>
  <si>
    <t>РАШИД</t>
  </si>
  <si>
    <t>АЗАЛИЯ</t>
  </si>
  <si>
    <t>ЕЛАМАНҚЫЗЫ</t>
  </si>
  <si>
    <t>ҚАНАТ</t>
  </si>
  <si>
    <t>АЛИ</t>
  </si>
  <si>
    <t>АЗАМАТҰЛЫ</t>
  </si>
  <si>
    <t>ОРЫНҒАЛИ</t>
  </si>
  <si>
    <t>НҰРҒАЛИ</t>
  </si>
  <si>
    <t>ДУЛАТҰЛЫ</t>
  </si>
  <si>
    <t>ТАЛҒАТ</t>
  </si>
  <si>
    <t>САҒЫНДЫҚҚЫЗЫ</t>
  </si>
  <si>
    <t>БОРАШЕВА</t>
  </si>
  <si>
    <t>ИНЖУ</t>
  </si>
  <si>
    <t>АКЫЛБЕКОВНА</t>
  </si>
  <si>
    <t>ЖАҚСЫҒҰЛ</t>
  </si>
  <si>
    <t>ЛЕЙЛА</t>
  </si>
  <si>
    <t>ТЕМІРЛАНҚЫЗЫ</t>
  </si>
  <si>
    <t>РАХМАН</t>
  </si>
  <si>
    <t>ШАБАЗ</t>
  </si>
  <si>
    <t>АСЫЛЫМ</t>
  </si>
  <si>
    <t>БЕРКІНҚЫЗЫ</t>
  </si>
  <si>
    <t>ҚАЛАМҒАЛИ</t>
  </si>
  <si>
    <t>ТОМИРИС</t>
  </si>
  <si>
    <t>МИРҒАЛИҚЫЗЫ</t>
  </si>
  <si>
    <t>АЙТБЕК</t>
  </si>
  <si>
    <t>АЙСЕЗІМ</t>
  </si>
  <si>
    <t>АСҚАРҚЫЗЫ</t>
  </si>
  <si>
    <t>ШАГНЕТДИНОВ</t>
  </si>
  <si>
    <t>РАДИК</t>
  </si>
  <si>
    <t>НАИЛЬЕВИЧ</t>
  </si>
  <si>
    <t>ЕРСАЙН</t>
  </si>
  <si>
    <t>МАНСҰР</t>
  </si>
  <si>
    <t>ҚОБЛАНҰЛЫ</t>
  </si>
  <si>
    <t>МАНАРБЕК</t>
  </si>
  <si>
    <t>МЕДИНА</t>
  </si>
  <si>
    <t>ДӘУЛЕТҚЫЗЫ</t>
  </si>
  <si>
    <t>САПАШ</t>
  </si>
  <si>
    <t>АҚЖАРҚЫН</t>
  </si>
  <si>
    <t>АҚБОЛАТҚЫЗЫ</t>
  </si>
  <si>
    <t>АБДУЛЛАҺ</t>
  </si>
  <si>
    <t>ЕРКІМБАЙ</t>
  </si>
  <si>
    <t>ӘМІР</t>
  </si>
  <si>
    <t>ЖАСЫЛАНҰЛЫ</t>
  </si>
  <si>
    <t>МАҚСҰТ</t>
  </si>
  <si>
    <t>АЗИЗ</t>
  </si>
  <si>
    <t>ӘЛІБЕКҰЛЫ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</si>
</sst>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2" workbookViewId="0">
      <selection activeCell="B7" sqref="B7"/>
    </sheetView>
  </sheetViews>
  <sheetFormatPr defaultRowHeight="14.5" x14ac:dyDescent="0.35"/>
  <cols>
    <col min="1" max="1" width="14.453125" customWidth="1"/>
    <col min="2" max="2" width="13.453125" customWidth="1"/>
    <col min="3" max="3" width="12.81640625" customWidth="1"/>
    <col min="4" max="4" width="13.54296875" customWidth="1"/>
    <col min="5" max="6" width="16" customWidth="1"/>
    <col min="7" max="7" width="17.81640625" customWidth="1"/>
    <col min="8" max="8" width="18.54296875" customWidth="1"/>
  </cols>
  <sheetData>
    <row r="1" spans="1:8" ht="5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5">
      <c r="A2" s="1" t="str">
        <f>"190831503558"</f>
        <v>190831503558</v>
      </c>
      <c r="B2" s="1" t="s">
        <v>8</v>
      </c>
      <c r="C2" s="1" t="s">
        <v>9</v>
      </c>
      <c r="D2" s="1" t="s">
        <v>10</v>
      </c>
      <c r="E2" s="3">
        <v>43708</v>
      </c>
      <c r="F2" s="1" t="str">
        <f>"2022-12-02T00:00:00"</f>
        <v>2022-12-02T00:00:00</v>
      </c>
      <c r="G2" s="1" t="str">
        <f>"Сұңқар"</f>
        <v>Сұңқар</v>
      </c>
      <c r="H2" s="1" t="str">
        <f>"2024-04-03T13:48:00"</f>
        <v>2024-04-03T13:48:00</v>
      </c>
    </row>
    <row r="3" spans="1:8" x14ac:dyDescent="0.35">
      <c r="A3" s="1" t="str">
        <f>"200524501190"</f>
        <v>200524501190</v>
      </c>
      <c r="B3" s="1" t="s">
        <v>11</v>
      </c>
      <c r="C3" s="1" t="s">
        <v>12</v>
      </c>
      <c r="D3" s="1" t="s">
        <v>13</v>
      </c>
      <c r="E3" s="3">
        <v>43975</v>
      </c>
      <c r="F3" s="1" t="str">
        <f>"2023-02-13T00:00:00"</f>
        <v>2023-02-13T00:00:00</v>
      </c>
      <c r="G3" s="1" t="str">
        <f t="shared" ref="G3:G40" si="0">"Сұңқар"</f>
        <v>Сұңқар</v>
      </c>
      <c r="H3" s="1" t="str">
        <f>"2024-11-07T18:00:00"</f>
        <v>2024-11-07T18:00:00</v>
      </c>
    </row>
    <row r="4" spans="1:8" x14ac:dyDescent="0.35">
      <c r="A4" s="1" t="str">
        <f>"200929556239"</f>
        <v>200929556239</v>
      </c>
      <c r="B4" s="1" t="s">
        <v>14</v>
      </c>
      <c r="C4" s="1" t="s">
        <v>15</v>
      </c>
      <c r="D4" s="1" t="s">
        <v>16</v>
      </c>
      <c r="E4" s="3">
        <v>44103</v>
      </c>
      <c r="F4" s="1" t="str">
        <f>"2023-03-10T00:00:00"</f>
        <v>2023-03-10T00:00:00</v>
      </c>
      <c r="G4" s="1" t="str">
        <f t="shared" si="0"/>
        <v>Сұңқар</v>
      </c>
      <c r="H4" s="1" t="str">
        <f>"2024-11-14T16:15:00"</f>
        <v>2024-11-14T16:15:00</v>
      </c>
    </row>
    <row r="5" spans="1:8" x14ac:dyDescent="0.35">
      <c r="A5" s="1" t="str">
        <f>"200727603375"</f>
        <v>200727603375</v>
      </c>
      <c r="B5" s="1" t="s">
        <v>17</v>
      </c>
      <c r="C5" s="1" t="s">
        <v>18</v>
      </c>
      <c r="D5" s="1"/>
      <c r="E5" s="3">
        <v>44039</v>
      </c>
      <c r="F5" s="1" t="str">
        <f>"2023-05-29T00:00:00"</f>
        <v>2023-05-29T00:00:00</v>
      </c>
      <c r="G5" s="1" t="str">
        <f t="shared" si="0"/>
        <v>Сұңқар</v>
      </c>
      <c r="H5" s="1" t="str">
        <f>"2024-11-07T18:15:00"</f>
        <v>2024-11-07T18:15:00</v>
      </c>
    </row>
    <row r="6" spans="1:8" x14ac:dyDescent="0.35">
      <c r="A6" s="1" t="str">
        <f>"210216553209"</f>
        <v>210216553209</v>
      </c>
      <c r="B6" s="1" t="s">
        <v>19</v>
      </c>
      <c r="C6" s="1" t="s">
        <v>20</v>
      </c>
      <c r="D6" s="1" t="s">
        <v>21</v>
      </c>
      <c r="E6" s="3">
        <v>44243</v>
      </c>
      <c r="F6" s="1" t="str">
        <f>"2023-06-07T00:00:00"</f>
        <v>2023-06-07T00:00:00</v>
      </c>
      <c r="G6" s="1" t="str">
        <f t="shared" si="0"/>
        <v>Сұңқар</v>
      </c>
      <c r="H6" s="1" t="str">
        <f>"2025-03-07T16:47:00"</f>
        <v>2025-03-07T16:47:00</v>
      </c>
    </row>
    <row r="7" spans="1:8" x14ac:dyDescent="0.35">
      <c r="A7" s="1" t="str">
        <f>"211126556347"</f>
        <v>211126556347</v>
      </c>
      <c r="B7" s="1" t="s">
        <v>22</v>
      </c>
      <c r="C7" s="1" t="s">
        <v>23</v>
      </c>
      <c r="D7" s="1"/>
      <c r="E7" s="3">
        <v>44526</v>
      </c>
      <c r="F7" s="1" t="str">
        <f>"2023-05-02T00:00:00"</f>
        <v>2023-05-02T00:00:00</v>
      </c>
      <c r="G7" s="1" t="str">
        <f t="shared" si="0"/>
        <v>Сұңқар</v>
      </c>
      <c r="H7" s="1" t="str">
        <f>"2025-11-25T17:25:00"</f>
        <v>2025-11-25T17:25:00</v>
      </c>
    </row>
    <row r="8" spans="1:8" x14ac:dyDescent="0.35">
      <c r="A8" s="1" t="str">
        <f>"210416655180"</f>
        <v>210416655180</v>
      </c>
      <c r="B8" s="1" t="s">
        <v>24</v>
      </c>
      <c r="C8" s="1" t="s">
        <v>25</v>
      </c>
      <c r="D8" s="1" t="s">
        <v>26</v>
      </c>
      <c r="E8" s="3">
        <v>44302</v>
      </c>
      <c r="F8" s="1" t="str">
        <f>"2023-08-07T00:00:00"</f>
        <v>2023-08-07T00:00:00</v>
      </c>
      <c r="G8" s="1" t="str">
        <f t="shared" si="0"/>
        <v>Сұңқар</v>
      </c>
      <c r="H8" s="1" t="str">
        <f>"2024-12-10T15:21:00"</f>
        <v>2024-12-10T15:21:00</v>
      </c>
    </row>
    <row r="9" spans="1:8" x14ac:dyDescent="0.35">
      <c r="A9" s="1" t="str">
        <f>"210221652126"</f>
        <v>210221652126</v>
      </c>
      <c r="B9" s="1" t="s">
        <v>27</v>
      </c>
      <c r="C9" s="1" t="s">
        <v>28</v>
      </c>
      <c r="D9" s="1" t="s">
        <v>29</v>
      </c>
      <c r="E9" s="3">
        <v>44248</v>
      </c>
      <c r="F9" s="1" t="str">
        <f>"2023-09-08T00:00:00"</f>
        <v>2023-09-08T00:00:00</v>
      </c>
      <c r="G9" s="1" t="str">
        <f t="shared" si="0"/>
        <v>Сұңқар</v>
      </c>
      <c r="H9" s="1" t="str">
        <f>"2024-11-07T18:30:00"</f>
        <v>2024-11-07T18:30:00</v>
      </c>
    </row>
    <row r="10" spans="1:8" x14ac:dyDescent="0.35">
      <c r="A10" s="1" t="str">
        <f>"200825602855"</f>
        <v>200825602855</v>
      </c>
      <c r="B10" s="1" t="s">
        <v>30</v>
      </c>
      <c r="C10" s="1" t="s">
        <v>31</v>
      </c>
      <c r="D10" s="1" t="s">
        <v>32</v>
      </c>
      <c r="E10" s="3">
        <v>44068</v>
      </c>
      <c r="F10" s="1" t="str">
        <f>"2024-02-14T00:00:00"</f>
        <v>2024-02-14T00:00:00</v>
      </c>
      <c r="G10" s="1" t="str">
        <f t="shared" si="0"/>
        <v>Сұңқар</v>
      </c>
      <c r="H10" s="1" t="str">
        <f>"2024-11-07T18:07:00"</f>
        <v>2024-11-07T18:07:00</v>
      </c>
    </row>
    <row r="11" spans="1:8" x14ac:dyDescent="0.35">
      <c r="A11" s="1" t="str">
        <f>"201212653621"</f>
        <v>201212653621</v>
      </c>
      <c r="B11" s="1" t="s">
        <v>33</v>
      </c>
      <c r="C11" s="1" t="s">
        <v>34</v>
      </c>
      <c r="D11" s="1" t="s">
        <v>35</v>
      </c>
      <c r="E11" s="3">
        <v>44177</v>
      </c>
      <c r="F11" s="1" t="str">
        <f>"2024-08-14T00:00:00"</f>
        <v>2024-08-14T00:00:00</v>
      </c>
      <c r="G11" s="1" t="str">
        <f t="shared" si="0"/>
        <v>Сұңқар</v>
      </c>
      <c r="H11" s="1" t="str">
        <f>"2024-10-29T16:55:00"</f>
        <v>2024-10-29T16:55:00</v>
      </c>
    </row>
    <row r="12" spans="1:8" x14ac:dyDescent="0.35">
      <c r="A12" s="1" t="str">
        <f>"210716652503"</f>
        <v>210716652503</v>
      </c>
      <c r="B12" s="1" t="s">
        <v>36</v>
      </c>
      <c r="C12" s="1" t="s">
        <v>37</v>
      </c>
      <c r="D12" s="1" t="s">
        <v>38</v>
      </c>
      <c r="E12" s="3">
        <v>44393</v>
      </c>
      <c r="F12" s="1" t="str">
        <f>"2024-12-10T00:00:00"</f>
        <v>2024-12-10T00:00:00</v>
      </c>
      <c r="G12" s="1" t="str">
        <f t="shared" si="0"/>
        <v>Сұңқар</v>
      </c>
      <c r="H12" s="1" t="str">
        <f>"2025-08-06T18:00:00"</f>
        <v>2025-08-06T18:00:00</v>
      </c>
    </row>
    <row r="13" spans="1:8" x14ac:dyDescent="0.35">
      <c r="A13" s="1" t="str">
        <f>"211114554028"</f>
        <v>211114554028</v>
      </c>
      <c r="B13" s="1" t="s">
        <v>39</v>
      </c>
      <c r="C13" s="1" t="s">
        <v>40</v>
      </c>
      <c r="D13" s="1" t="s">
        <v>41</v>
      </c>
      <c r="E13" s="3">
        <v>44514</v>
      </c>
      <c r="F13" s="1" t="str">
        <f>"2024-11-07T00:00:00"</f>
        <v>2024-11-07T00:00:00</v>
      </c>
      <c r="G13" s="1" t="str">
        <f t="shared" si="0"/>
        <v>Сұңқар</v>
      </c>
      <c r="H13" s="1" t="str">
        <f>"2024-12-30T16:35:00"</f>
        <v>2024-12-30T16:35:00</v>
      </c>
    </row>
    <row r="14" spans="1:8" x14ac:dyDescent="0.35">
      <c r="A14" s="1" t="str">
        <f>"210227551618"</f>
        <v>210227551618</v>
      </c>
      <c r="B14" s="1" t="s">
        <v>42</v>
      </c>
      <c r="C14" s="1" t="s">
        <v>43</v>
      </c>
      <c r="D14" s="1" t="s">
        <v>44</v>
      </c>
      <c r="E14" s="3">
        <v>44254</v>
      </c>
      <c r="F14" s="1" t="str">
        <f>"2024-11-07T00:00:00"</f>
        <v>2024-11-07T00:00:00</v>
      </c>
      <c r="G14" s="1" t="str">
        <f t="shared" si="0"/>
        <v>Сұңқар</v>
      </c>
      <c r="H14" s="1" t="str">
        <f>"2024-12-26T14:18:00"</f>
        <v>2024-12-26T14:18:00</v>
      </c>
    </row>
    <row r="15" spans="1:8" x14ac:dyDescent="0.35">
      <c r="A15" s="1" t="str">
        <f>"210712650694"</f>
        <v>210712650694</v>
      </c>
      <c r="B15" s="1" t="s">
        <v>45</v>
      </c>
      <c r="C15" s="1" t="s">
        <v>46</v>
      </c>
      <c r="D15" s="1" t="s">
        <v>47</v>
      </c>
      <c r="E15" s="3">
        <v>44389</v>
      </c>
      <c r="F15" s="1" t="str">
        <f>"2024-11-14T00:00:00"</f>
        <v>2024-11-14T00:00:00</v>
      </c>
      <c r="G15" s="1" t="str">
        <f t="shared" si="0"/>
        <v>Сұңқар</v>
      </c>
      <c r="H15" s="1" t="str">
        <f>"2025-06-23T17:13:00"</f>
        <v>2025-06-23T17:13:00</v>
      </c>
    </row>
    <row r="16" spans="1:8" x14ac:dyDescent="0.35">
      <c r="A16" s="1" t="str">
        <f>"210308552122"</f>
        <v>210308552122</v>
      </c>
      <c r="B16" s="1" t="s">
        <v>48</v>
      </c>
      <c r="C16" s="1" t="s">
        <v>49</v>
      </c>
      <c r="D16" s="1" t="s">
        <v>50</v>
      </c>
      <c r="E16" s="3">
        <v>44263</v>
      </c>
      <c r="F16" s="1" t="str">
        <f>"2023-09-27T00:00:00"</f>
        <v>2023-09-27T00:00:00</v>
      </c>
      <c r="G16" s="1" t="str">
        <f t="shared" si="0"/>
        <v>Сұңқар</v>
      </c>
      <c r="H16" s="1" t="str">
        <f>"2024-07-24T16:00:00"</f>
        <v>2024-07-24T16:00:00</v>
      </c>
    </row>
    <row r="17" spans="1:8" x14ac:dyDescent="0.35">
      <c r="A17" s="1" t="str">
        <f>"201014655710"</f>
        <v>201014655710</v>
      </c>
      <c r="B17" s="1" t="s">
        <v>51</v>
      </c>
      <c r="C17" s="1" t="s">
        <v>25</v>
      </c>
      <c r="D17" s="1"/>
      <c r="E17" s="3">
        <v>44118</v>
      </c>
      <c r="F17" s="1" t="str">
        <f>"2023-08-23T00:00:00"</f>
        <v>2023-08-23T00:00:00</v>
      </c>
      <c r="G17" s="1" t="str">
        <f t="shared" si="0"/>
        <v>Сұңқар</v>
      </c>
      <c r="H17" s="1" t="str">
        <f>"2024-11-14T16:18:00"</f>
        <v>2024-11-14T16:18:00</v>
      </c>
    </row>
    <row r="18" spans="1:8" x14ac:dyDescent="0.35">
      <c r="A18" s="1" t="str">
        <f>"200731500653"</f>
        <v>200731500653</v>
      </c>
      <c r="B18" s="1" t="s">
        <v>52</v>
      </c>
      <c r="C18" s="1" t="s">
        <v>53</v>
      </c>
      <c r="D18" s="1" t="s">
        <v>54</v>
      </c>
      <c r="E18" s="3">
        <v>44043</v>
      </c>
      <c r="F18" s="1" t="str">
        <f>"2022-09-02T00:00:00"</f>
        <v>2022-09-02T00:00:00</v>
      </c>
      <c r="G18" s="1" t="str">
        <f t="shared" si="0"/>
        <v>Сұңқар</v>
      </c>
      <c r="H18" s="1" t="str">
        <f>"2024-07-29T13:21:00"</f>
        <v>2024-07-29T13:21:00</v>
      </c>
    </row>
    <row r="19" spans="1:8" x14ac:dyDescent="0.35">
      <c r="A19" s="1" t="str">
        <f>"201213553849"</f>
        <v>201213553849</v>
      </c>
      <c r="B19" s="1" t="s">
        <v>55</v>
      </c>
      <c r="C19" s="1" t="s">
        <v>56</v>
      </c>
      <c r="D19" s="1" t="s">
        <v>57</v>
      </c>
      <c r="E19" s="3">
        <v>44178</v>
      </c>
      <c r="F19" s="1" t="str">
        <f>"2022-07-07T00:00:00"</f>
        <v>2022-07-07T00:00:00</v>
      </c>
      <c r="G19" s="1" t="str">
        <f t="shared" si="0"/>
        <v>Сұңқар</v>
      </c>
      <c r="H19" s="1" t="str">
        <f>"2024-11-07T18:22:00"</f>
        <v>2024-11-07T18:22:00</v>
      </c>
    </row>
    <row r="20" spans="1:8" x14ac:dyDescent="0.35">
      <c r="A20" s="1" t="str">
        <f>"200919551382"</f>
        <v>200919551382</v>
      </c>
      <c r="B20" s="1" t="s">
        <v>58</v>
      </c>
      <c r="C20" s="1" t="s">
        <v>59</v>
      </c>
      <c r="D20" s="1" t="s">
        <v>60</v>
      </c>
      <c r="E20" s="3">
        <v>44093</v>
      </c>
      <c r="F20" s="1" t="str">
        <f>"2022-07-21T00:00:00"</f>
        <v>2022-07-21T00:00:00</v>
      </c>
      <c r="G20" s="1" t="str">
        <f t="shared" si="0"/>
        <v>Сұңқар</v>
      </c>
      <c r="H20" s="1" t="str">
        <f>"2024-06-03T16:55:00"</f>
        <v>2024-06-03T16:55:00</v>
      </c>
    </row>
    <row r="21" spans="1:8" x14ac:dyDescent="0.35">
      <c r="A21" s="1" t="str">
        <f>"200410603533"</f>
        <v>200410603533</v>
      </c>
      <c r="B21" s="1" t="s">
        <v>61</v>
      </c>
      <c r="C21" s="1" t="s">
        <v>62</v>
      </c>
      <c r="D21" s="1" t="s">
        <v>63</v>
      </c>
      <c r="E21" s="3">
        <v>43931</v>
      </c>
      <c r="F21" s="1" t="str">
        <f>"2022-09-01T00:00:00"</f>
        <v>2022-09-01T00:00:00</v>
      </c>
      <c r="G21" s="1" t="str">
        <f t="shared" si="0"/>
        <v>Сұңқар</v>
      </c>
      <c r="H21" s="1" t="str">
        <f>"2024-08-06T13:18:00"</f>
        <v>2024-08-06T13:18:00</v>
      </c>
    </row>
    <row r="22" spans="1:8" x14ac:dyDescent="0.35">
      <c r="A22" s="1" t="str">
        <f>"200603506676"</f>
        <v>200603506676</v>
      </c>
      <c r="B22" s="1" t="s">
        <v>64</v>
      </c>
      <c r="C22" s="1" t="s">
        <v>65</v>
      </c>
      <c r="D22" s="1" t="s">
        <v>66</v>
      </c>
      <c r="E22" s="3">
        <v>43985</v>
      </c>
      <c r="F22" s="1" t="str">
        <f>"2022-09-22T00:00:00"</f>
        <v>2022-09-22T00:00:00</v>
      </c>
      <c r="G22" s="1" t="str">
        <f t="shared" si="0"/>
        <v>Сұңқар</v>
      </c>
      <c r="H22" s="1" t="str">
        <f>"2025-06-04T15:29:00"</f>
        <v>2025-06-04T15:29:00</v>
      </c>
    </row>
    <row r="23" spans="1:8" x14ac:dyDescent="0.35">
      <c r="A23" s="1" t="str">
        <f>"191212503674"</f>
        <v>191212503674</v>
      </c>
      <c r="B23" s="1" t="s">
        <v>67</v>
      </c>
      <c r="C23" s="1" t="s">
        <v>68</v>
      </c>
      <c r="D23" s="1"/>
      <c r="E23" s="3">
        <v>43811</v>
      </c>
      <c r="F23" s="1" t="str">
        <f>"2023-03-13T00:00:00"</f>
        <v>2023-03-13T00:00:00</v>
      </c>
      <c r="G23" s="1" t="str">
        <f t="shared" si="0"/>
        <v>Сұңқар</v>
      </c>
      <c r="H23" s="1" t="str">
        <f>"2025-07-14T16:31:00"</f>
        <v>2025-07-14T16:31:00</v>
      </c>
    </row>
    <row r="24" spans="1:8" x14ac:dyDescent="0.35">
      <c r="A24" s="1" t="str">
        <f>"201204652779"</f>
        <v>201204652779</v>
      </c>
      <c r="B24" s="1" t="s">
        <v>69</v>
      </c>
      <c r="C24" s="1" t="s">
        <v>70</v>
      </c>
      <c r="D24" s="1" t="s">
        <v>71</v>
      </c>
      <c r="E24" s="3">
        <v>44169</v>
      </c>
      <c r="F24" s="1" t="str">
        <f>"2024-11-07T00:00:00"</f>
        <v>2024-11-07T00:00:00</v>
      </c>
      <c r="G24" s="1" t="str">
        <f t="shared" si="0"/>
        <v>Сұңқар</v>
      </c>
      <c r="H24" s="1" t="str">
        <f>"2025-01-29T17:12:00"</f>
        <v>2025-01-29T17:12:00</v>
      </c>
    </row>
    <row r="25" spans="1:8" x14ac:dyDescent="0.35">
      <c r="A25" s="1" t="str">
        <f>"201201550482"</f>
        <v>201201550482</v>
      </c>
      <c r="B25" s="1" t="s">
        <v>72</v>
      </c>
      <c r="C25" s="1" t="s">
        <v>73</v>
      </c>
      <c r="D25" s="1" t="s">
        <v>74</v>
      </c>
      <c r="E25" s="3">
        <v>44166</v>
      </c>
      <c r="F25" s="1" t="str">
        <f>"2024-11-07T00:00:00"</f>
        <v>2024-11-07T00:00:00</v>
      </c>
      <c r="G25" s="1" t="str">
        <f t="shared" si="0"/>
        <v>Сұңқар</v>
      </c>
      <c r="H25" s="1" t="str">
        <f>"2025-09-23T15:54:00"</f>
        <v>2025-09-23T15:54:00</v>
      </c>
    </row>
    <row r="26" spans="1:8" x14ac:dyDescent="0.35">
      <c r="A26" s="1" t="str">
        <f>"200609505899"</f>
        <v>200609505899</v>
      </c>
      <c r="B26" s="1" t="s">
        <v>75</v>
      </c>
      <c r="C26" s="1" t="s">
        <v>76</v>
      </c>
      <c r="D26" s="1" t="s">
        <v>77</v>
      </c>
      <c r="E26" s="3">
        <v>43991</v>
      </c>
      <c r="F26" s="1" t="str">
        <f>"2024-08-08T00:00:00"</f>
        <v>2024-08-08T00:00:00</v>
      </c>
      <c r="G26" s="1" t="str">
        <f t="shared" si="0"/>
        <v>Сұңқар</v>
      </c>
      <c r="H26" s="1" t="str">
        <f>"2025-08-06T17:45:00"</f>
        <v>2025-08-06T17:45:00</v>
      </c>
    </row>
    <row r="27" spans="1:8" x14ac:dyDescent="0.35">
      <c r="A27" s="1" t="str">
        <f>"210111654848"</f>
        <v>210111654848</v>
      </c>
      <c r="B27" s="1" t="s">
        <v>78</v>
      </c>
      <c r="C27" s="1" t="s">
        <v>62</v>
      </c>
      <c r="D27" s="1" t="s">
        <v>79</v>
      </c>
      <c r="E27" s="3">
        <v>44207</v>
      </c>
      <c r="F27" s="1" t="str">
        <f>"2023-08-29T00:00:00"</f>
        <v>2023-08-29T00:00:00</v>
      </c>
      <c r="G27" s="1" t="str">
        <f t="shared" si="0"/>
        <v>Сұңқар</v>
      </c>
      <c r="H27" s="1" t="str">
        <f>"2025-11-05T14:35:00"</f>
        <v>2025-11-05T14:35:00</v>
      </c>
    </row>
    <row r="28" spans="1:8" x14ac:dyDescent="0.35">
      <c r="A28" s="1" t="str">
        <f>"210311652472"</f>
        <v>210311652472</v>
      </c>
      <c r="B28" s="1" t="s">
        <v>80</v>
      </c>
      <c r="C28" s="1" t="s">
        <v>81</v>
      </c>
      <c r="D28" s="1" t="s">
        <v>82</v>
      </c>
      <c r="E28" s="3">
        <v>44266</v>
      </c>
      <c r="F28" s="1" t="str">
        <f>"2022-09-16T00:00:00"</f>
        <v>2022-09-16T00:00:00</v>
      </c>
      <c r="G28" s="1" t="str">
        <f t="shared" si="0"/>
        <v>Сұңқар</v>
      </c>
      <c r="H28" s="1"/>
    </row>
    <row r="29" spans="1:8" x14ac:dyDescent="0.35">
      <c r="A29" s="1" t="str">
        <f>"210605654922"</f>
        <v>210605654922</v>
      </c>
      <c r="B29" s="1" t="s">
        <v>83</v>
      </c>
      <c r="C29" s="1" t="s">
        <v>84</v>
      </c>
      <c r="D29" s="1" t="s">
        <v>85</v>
      </c>
      <c r="E29" s="3">
        <v>44352</v>
      </c>
      <c r="F29" s="1" t="str">
        <f>"2022-12-05T00:00:00"</f>
        <v>2022-12-05T00:00:00</v>
      </c>
      <c r="G29" s="1" t="str">
        <f t="shared" si="0"/>
        <v>Сұңқар</v>
      </c>
      <c r="H29" s="1"/>
    </row>
    <row r="30" spans="1:8" x14ac:dyDescent="0.35">
      <c r="A30" s="1" t="str">
        <f>"210126552074"</f>
        <v>210126552074</v>
      </c>
      <c r="B30" s="1" t="s">
        <v>67</v>
      </c>
      <c r="C30" s="1" t="s">
        <v>86</v>
      </c>
      <c r="D30" s="1"/>
      <c r="E30" s="3">
        <v>44222</v>
      </c>
      <c r="F30" s="1" t="str">
        <f>"2023-04-03T00:00:00"</f>
        <v>2023-04-03T00:00:00</v>
      </c>
      <c r="G30" s="1" t="str">
        <f t="shared" si="0"/>
        <v>Сұңқар</v>
      </c>
      <c r="H30" s="1"/>
    </row>
    <row r="31" spans="1:8" x14ac:dyDescent="0.35">
      <c r="A31" s="1" t="str">
        <f>"210523652772"</f>
        <v>210523652772</v>
      </c>
      <c r="B31" s="1" t="s">
        <v>87</v>
      </c>
      <c r="C31" s="1" t="s">
        <v>88</v>
      </c>
      <c r="D31" s="1" t="s">
        <v>89</v>
      </c>
      <c r="E31" s="3">
        <v>44339</v>
      </c>
      <c r="F31" s="1" t="str">
        <f>"2023-04-19T00:00:00"</f>
        <v>2023-04-19T00:00:00</v>
      </c>
      <c r="G31" s="1" t="str">
        <f t="shared" si="0"/>
        <v>Сұңқар</v>
      </c>
      <c r="H31" s="1"/>
    </row>
    <row r="32" spans="1:8" x14ac:dyDescent="0.35">
      <c r="A32" s="1" t="str">
        <f>"210702652271"</f>
        <v>210702652271</v>
      </c>
      <c r="B32" s="1" t="s">
        <v>90</v>
      </c>
      <c r="C32" s="1" t="s">
        <v>91</v>
      </c>
      <c r="D32" s="1" t="s">
        <v>92</v>
      </c>
      <c r="E32" s="3">
        <v>44379</v>
      </c>
      <c r="F32" s="1" t="str">
        <f>"2023-08-23T00:00:00"</f>
        <v>2023-08-23T00:00:00</v>
      </c>
      <c r="G32" s="1" t="str">
        <f t="shared" si="0"/>
        <v>Сұңқар</v>
      </c>
      <c r="H32" s="1"/>
    </row>
    <row r="33" spans="1:8" x14ac:dyDescent="0.35">
      <c r="A33" s="1" t="str">
        <f>"210710655347"</f>
        <v>210710655347</v>
      </c>
      <c r="B33" s="1" t="s">
        <v>93</v>
      </c>
      <c r="C33" s="1" t="s">
        <v>94</v>
      </c>
      <c r="D33" s="1" t="s">
        <v>95</v>
      </c>
      <c r="E33" s="3">
        <v>44387</v>
      </c>
      <c r="F33" s="1" t="str">
        <f>"2023-08-29T00:00:00"</f>
        <v>2023-08-29T00:00:00</v>
      </c>
      <c r="G33" s="1" t="str">
        <f t="shared" si="0"/>
        <v>Сұңқар</v>
      </c>
      <c r="H33" s="1"/>
    </row>
    <row r="34" spans="1:8" x14ac:dyDescent="0.35">
      <c r="A34" s="1" t="str">
        <f>"220119553214"</f>
        <v>220119553214</v>
      </c>
      <c r="B34" s="1" t="s">
        <v>96</v>
      </c>
      <c r="C34" s="1" t="s">
        <v>97</v>
      </c>
      <c r="D34" s="1" t="s">
        <v>98</v>
      </c>
      <c r="E34" s="3">
        <v>44580</v>
      </c>
      <c r="F34" s="1" t="str">
        <f>"2024-01-22T00:00:00"</f>
        <v>2024-01-22T00:00:00</v>
      </c>
      <c r="G34" s="1" t="str">
        <f t="shared" si="0"/>
        <v>Сұңқар</v>
      </c>
      <c r="H34" s="1"/>
    </row>
    <row r="35" spans="1:8" x14ac:dyDescent="0.35">
      <c r="A35" s="1" t="str">
        <f>"220724551871"</f>
        <v>220724551871</v>
      </c>
      <c r="B35" s="1" t="s">
        <v>99</v>
      </c>
      <c r="C35" s="1" t="s">
        <v>100</v>
      </c>
      <c r="D35" s="1" t="s">
        <v>101</v>
      </c>
      <c r="E35" s="3">
        <v>44766</v>
      </c>
      <c r="F35" s="1" t="str">
        <f>"2024-08-08T00:00:00"</f>
        <v>2024-08-08T00:00:00</v>
      </c>
      <c r="G35" s="1" t="str">
        <f t="shared" si="0"/>
        <v>Сұңқар</v>
      </c>
      <c r="H35" s="1"/>
    </row>
    <row r="36" spans="1:8" x14ac:dyDescent="0.35">
      <c r="A36" s="1" t="str">
        <f>"211201653198"</f>
        <v>211201653198</v>
      </c>
      <c r="B36" s="1" t="s">
        <v>102</v>
      </c>
      <c r="C36" s="1" t="s">
        <v>103</v>
      </c>
      <c r="D36" s="1" t="s">
        <v>104</v>
      </c>
      <c r="E36" s="3">
        <v>44531</v>
      </c>
      <c r="F36" s="1" t="str">
        <f>"2024-08-14T00:00:00"</f>
        <v>2024-08-14T00:00:00</v>
      </c>
      <c r="G36" s="1" t="str">
        <f t="shared" si="0"/>
        <v>Сұңқар</v>
      </c>
      <c r="H36" s="1"/>
    </row>
    <row r="37" spans="1:8" x14ac:dyDescent="0.35">
      <c r="A37" s="1" t="str">
        <f>"211024653344"</f>
        <v>211024653344</v>
      </c>
      <c r="B37" s="1" t="s">
        <v>105</v>
      </c>
      <c r="C37" s="1" t="s">
        <v>106</v>
      </c>
      <c r="D37" s="1" t="s">
        <v>107</v>
      </c>
      <c r="E37" s="3">
        <v>44493</v>
      </c>
      <c r="F37" s="1" t="str">
        <f>"2024-10-29T00:00:00"</f>
        <v>2024-10-29T00:00:00</v>
      </c>
      <c r="G37" s="1" t="str">
        <f t="shared" si="0"/>
        <v>Сұңқар</v>
      </c>
      <c r="H37" s="1"/>
    </row>
    <row r="38" spans="1:8" x14ac:dyDescent="0.35">
      <c r="A38" s="1" t="str">
        <f>"210723552753"</f>
        <v>210723552753</v>
      </c>
      <c r="B38" s="1" t="s">
        <v>74</v>
      </c>
      <c r="C38" s="1" t="s">
        <v>108</v>
      </c>
      <c r="D38" s="1"/>
      <c r="E38" s="3">
        <v>44400</v>
      </c>
      <c r="F38" s="1" t="str">
        <f>"2024-11-07T00:00:00"</f>
        <v>2024-11-07T00:00:00</v>
      </c>
      <c r="G38" s="1" t="str">
        <f t="shared" si="0"/>
        <v>Сұңқар</v>
      </c>
      <c r="H38" s="1"/>
    </row>
    <row r="39" spans="1:8" x14ac:dyDescent="0.35">
      <c r="A39" s="1" t="str">
        <f>"210120550858"</f>
        <v>210120550858</v>
      </c>
      <c r="B39" s="1" t="s">
        <v>109</v>
      </c>
      <c r="C39" s="1" t="s">
        <v>110</v>
      </c>
      <c r="D39" s="1" t="s">
        <v>111</v>
      </c>
      <c r="E39" s="3">
        <v>44216</v>
      </c>
      <c r="F39" s="1" t="str">
        <f>"2023-08-16T00:00:00"</f>
        <v>2023-08-16T00:00:00</v>
      </c>
      <c r="G39" s="1" t="str">
        <f t="shared" si="0"/>
        <v>Сұңқар</v>
      </c>
      <c r="H39" s="1"/>
    </row>
    <row r="40" spans="1:8" x14ac:dyDescent="0.35">
      <c r="A40" s="1" t="str">
        <f>"200123502307"</f>
        <v>200123502307</v>
      </c>
      <c r="B40" s="1" t="s">
        <v>112</v>
      </c>
      <c r="C40" s="1" t="s">
        <v>113</v>
      </c>
      <c r="D40" s="1" t="s">
        <v>114</v>
      </c>
      <c r="E40" s="3">
        <v>43853</v>
      </c>
      <c r="F40" s="1" t="str">
        <f>"2023-08-14T00:00:00"</f>
        <v>2023-08-14T00:00:00</v>
      </c>
      <c r="G40" s="1" t="str">
        <f t="shared" si="0"/>
        <v>Сұңқар</v>
      </c>
      <c r="H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Гульсим</cp:lastModifiedBy>
  <dcterms:created xsi:type="dcterms:W3CDTF">2015-06-05T18:17:20Z</dcterms:created>
  <dcterms:modified xsi:type="dcterms:W3CDTF">2026-01-11T20:01:48Z</dcterms:modified>
</cp:coreProperties>
</file>